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as\Desktop\1_Union\Budget\pre21\"/>
    </mc:Choice>
  </mc:AlternateContent>
  <xr:revisionPtr revIDLastSave="0" documentId="8_{EF23F776-3667-4128-A0B5-82557D155A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Sheet1!$A:$G,Sheet1!$3:$4</definedName>
    <definedName name="Print_Titles_0" localSheetId="0">Sheet1!$A:$G,Sheet1!$3:$4</definedName>
    <definedName name="QB_COLUMN_76200" localSheetId="0">Sheet1!$H$4</definedName>
    <definedName name="QB_DATA_0" localSheetId="0">Sheet1!$9:$9,Sheet1!$10:$10,Sheet1!$11:$11,Sheet1!$12:$12,Sheet1!$19:$19,Sheet1!$20:$20,Sheet1!$21:$21,Sheet1!$22:$22,Sheet1!$23:$23,Sheet1!$24:$24,Sheet1!$27:$27,Sheet1!$28:$28,Sheet1!$29:$29,Sheet1!$30:$30,Sheet1!$33:$33,Sheet1!$34:$34</definedName>
    <definedName name="QB_DATA_1" localSheetId="0">Sheet1!$35:$35,Sheet1!$36:$36,Sheet1!$37:$37,Sheet1!$38:$38,Sheet1!$41:$41,Sheet1!$43:$43,Sheet1!$44:$44,Sheet1!$45:$45,Sheet1!$49:$49,Sheet1!$50:$50,Sheet1!$51:$51,Sheet1!$55:$55,Sheet1!$56:$56,Sheet1!$57:$57,Sheet1!$58:$58,Sheet1!$59:$59</definedName>
    <definedName name="QB_DATA_2" localSheetId="0">Sheet1!$62:$62,Sheet1!$63:$63,Sheet1!$64:$64,Sheet1!$65:$65,Sheet1!$66:$66,Sheet1!$67:$67,Sheet1!$68:$68,Sheet1!$69:$69,Sheet1!$75:$75,Sheet1!$78:$78,Sheet1!$79:$79,Sheet1!$80:$80,Sheet1!$81:$81,Sheet1!$82:$82,Sheet1!$83:$83,Sheet1!$84:$84</definedName>
    <definedName name="QB_DATA_3" localSheetId="0">Sheet1!$85:$85,Sheet1!$86:$86,Sheet1!$87:$87,Sheet1!$88:$88,Sheet1!$89:$89,Sheet1!$90:$90,Sheet1!$91:$91,Sheet1!$92:$92,Sheet1!$93:$93,Sheet1!$94:$94,Sheet1!$95:$95,Sheet1!$96:$96,Sheet1!$100:$100,Sheet1!$106:$106</definedName>
    <definedName name="QB_FORMULA_0" localSheetId="0">Sheet1!$H$13,Sheet1!$H$14,Sheet1!$H$15,Sheet1!$H$25,Sheet1!$H$31,Sheet1!$H$39,Sheet1!$H$40,Sheet1!$H$46,Sheet1!$H$52,Sheet1!$H$60,Sheet1!$H$70,Sheet1!$H$71,Sheet1!$H$72,Sheet1!$H$76,Sheet1!$H$97,Sheet1!$H$98</definedName>
    <definedName name="QB_FORMULA_1" localSheetId="0">Sheet1!$H$101,Sheet1!$H$102,Sheet1!$H$103,Sheet1!$H$107,Sheet1!$H$108,Sheet1!$H$109</definedName>
    <definedName name="QB_ROW_100040" localSheetId="0">Sheet1!$D$47</definedName>
    <definedName name="QB_ROW_100340" localSheetId="0">Sheet1!$D$72</definedName>
    <definedName name="QB_ROW_101050" localSheetId="0">Sheet1!$E$53</definedName>
    <definedName name="QB_ROW_101350" localSheetId="0">Sheet1!$E$71</definedName>
    <definedName name="QB_ROW_107060" localSheetId="0">Sheet1!$F$54</definedName>
    <definedName name="QB_ROW_107360" localSheetId="0">Sheet1!$F$60</definedName>
    <definedName name="QB_ROW_108270" localSheetId="0">Sheet1!$G$55</definedName>
    <definedName name="QB_ROW_109270" localSheetId="0">Sheet1!$G$56</definedName>
    <definedName name="QB_ROW_112270" localSheetId="0">Sheet1!$G$57</definedName>
    <definedName name="QB_ROW_113270" localSheetId="0">Sheet1!$G$58</definedName>
    <definedName name="QB_ROW_121060" localSheetId="0">Sheet1!$F$61</definedName>
    <definedName name="QB_ROW_121360" localSheetId="0">Sheet1!$F$70</definedName>
    <definedName name="QB_ROW_122270" localSheetId="0">Sheet1!$G$63</definedName>
    <definedName name="QB_ROW_123270" localSheetId="0">Sheet1!$G$64</definedName>
    <definedName name="QB_ROW_125270" localSheetId="0">Sheet1!$G$65</definedName>
    <definedName name="QB_ROW_126270" localSheetId="0">Sheet1!$G$66</definedName>
    <definedName name="QB_ROW_127270" localSheetId="0">Sheet1!$G$67</definedName>
    <definedName name="QB_ROW_128270" localSheetId="0">Sheet1!$G$68</definedName>
    <definedName name="QB_ROW_129050" localSheetId="0">Sheet1!$E$48</definedName>
    <definedName name="QB_ROW_129350" localSheetId="0">Sheet1!$E$52</definedName>
    <definedName name="QB_ROW_130260" localSheetId="0">Sheet1!$F$50</definedName>
    <definedName name="QB_ROW_131260" localSheetId="0">Sheet1!$F$49</definedName>
    <definedName name="QB_ROW_132270" localSheetId="0">Sheet1!$G$59</definedName>
    <definedName name="QB_ROW_133260" localSheetId="0">Sheet1!$F$51</definedName>
    <definedName name="QB_ROW_144050" localSheetId="0">Sheet1!$E$77</definedName>
    <definedName name="QB_ROW_144350" localSheetId="0">Sheet1!$E$97</definedName>
    <definedName name="QB_ROW_145260" localSheetId="0">Sheet1!$F$82</definedName>
    <definedName name="QB_ROW_146260" localSheetId="0">Sheet1!$F$86</definedName>
    <definedName name="QB_ROW_147260" localSheetId="0">Sheet1!$F$89</definedName>
    <definedName name="QB_ROW_152340" localSheetId="0">Sheet1!$D$41</definedName>
    <definedName name="QB_ROW_155260" localSheetId="0">Sheet1!$F$35</definedName>
    <definedName name="QB_ROW_156260" localSheetId="0">Sheet1!$F$90</definedName>
    <definedName name="QB_ROW_157260" localSheetId="0">Sheet1!$F$93</definedName>
    <definedName name="QB_ROW_158260" localSheetId="0">Sheet1!$F$23</definedName>
    <definedName name="QB_ROW_160260" localSheetId="0">Sheet1!$F$87</definedName>
    <definedName name="QB_ROW_161260" localSheetId="0">Sheet1!$F$85</definedName>
    <definedName name="QB_ROW_168260" localSheetId="0">Sheet1!$F$88</definedName>
    <definedName name="QB_ROW_169050" localSheetId="0">Sheet1!$E$18</definedName>
    <definedName name="QB_ROW_169350" localSheetId="0">Sheet1!$E$25</definedName>
    <definedName name="QB_ROW_172230" localSheetId="0">Sheet1!$C$106</definedName>
    <definedName name="QB_ROW_174260" localSheetId="0">Sheet1!$F$21</definedName>
    <definedName name="QB_ROW_175260" localSheetId="0">Sheet1!$F$22</definedName>
    <definedName name="QB_ROW_176040" localSheetId="0">Sheet1!$D$99</definedName>
    <definedName name="QB_ROW_176340" localSheetId="0">Sheet1!$D$101</definedName>
    <definedName name="QB_ROW_177250" localSheetId="0">Sheet1!$E$100</definedName>
    <definedName name="QB_ROW_18301" localSheetId="0">#REF!</definedName>
    <definedName name="QB_ROW_184260" localSheetId="0">Sheet1!$F$24</definedName>
    <definedName name="QB_ROW_185260" localSheetId="0">Sheet1!$F$27</definedName>
    <definedName name="QB_ROW_19011" localSheetId="0">Sheet1!$A$6</definedName>
    <definedName name="QB_ROW_190260" localSheetId="0">Sheet1!$F$19</definedName>
    <definedName name="QB_ROW_191270" localSheetId="0">Sheet1!$G$69</definedName>
    <definedName name="QB_ROW_19311" localSheetId="0">Sheet1!$A$103</definedName>
    <definedName name="QB_ROW_194260" localSheetId="0">Sheet1!$F$80</definedName>
    <definedName name="QB_ROW_195270" localSheetId="0">Sheet1!$G$62</definedName>
    <definedName name="QB_ROW_20031" localSheetId="0">Sheet1!$C$7</definedName>
    <definedName name="QB_ROW_202260" localSheetId="0">Sheet1!$F$81</definedName>
    <definedName name="QB_ROW_20331" localSheetId="0">Sheet1!$C$14</definedName>
    <definedName name="QB_ROW_205260" localSheetId="0">Sheet1!$F$79</definedName>
    <definedName name="QB_ROW_206260" localSheetId="0">Sheet1!$F$78</definedName>
    <definedName name="QB_ROW_207260" localSheetId="0">Sheet1!$F$94</definedName>
    <definedName name="QB_ROW_21031" localSheetId="0">Sheet1!$C$16</definedName>
    <definedName name="QB_ROW_21331" localSheetId="0">Sheet1!$C$102</definedName>
    <definedName name="QB_ROW_22011" localSheetId="0">Sheet1!$A$104</definedName>
    <definedName name="QB_ROW_22311" localSheetId="0">Sheet1!$A$108</definedName>
    <definedName name="QB_ROW_24021" localSheetId="0">Sheet1!$B$105</definedName>
    <definedName name="QB_ROW_24321" localSheetId="0">Sheet1!$B$107</definedName>
    <definedName name="QB_ROW_27040" localSheetId="0">Sheet1!$D$8</definedName>
    <definedName name="QB_ROW_27340" localSheetId="0">Sheet1!$D$13</definedName>
    <definedName name="QB_ROW_28250" localSheetId="0">Sheet1!$E$11</definedName>
    <definedName name="QB_ROW_29250" localSheetId="0">Sheet1!$E$9</definedName>
    <definedName name="QB_ROW_31250" localSheetId="0">Sheet1!$E$12</definedName>
    <definedName name="QB_ROW_33250" localSheetId="0">Sheet1!$E$10</definedName>
    <definedName name="QB_ROW_35040" localSheetId="0">Sheet1!$D$42</definedName>
    <definedName name="QB_ROW_35340" localSheetId="0">Sheet1!$D$46</definedName>
    <definedName name="QB_ROW_36250" localSheetId="0">Sheet1!$E$43</definedName>
    <definedName name="QB_ROW_37250" localSheetId="0">Sheet1!$E$44</definedName>
    <definedName name="QB_ROW_38250" localSheetId="0">Sheet1!$E$45</definedName>
    <definedName name="QB_ROW_42040" localSheetId="0">Sheet1!$D$17</definedName>
    <definedName name="QB_ROW_42340" localSheetId="0">Sheet1!$D$40</definedName>
    <definedName name="QB_ROW_43050" localSheetId="0">Sheet1!$E$26</definedName>
    <definedName name="QB_ROW_43350" localSheetId="0">Sheet1!$E$31</definedName>
    <definedName name="QB_ROW_44260" localSheetId="0">Sheet1!$F$28</definedName>
    <definedName name="QB_ROW_48260" localSheetId="0">Sheet1!$F$29</definedName>
    <definedName name="QB_ROW_49260" localSheetId="0">Sheet1!$F$30</definedName>
    <definedName name="QB_ROW_51260" localSheetId="0">Sheet1!$F$20</definedName>
    <definedName name="QB_ROW_54260" localSheetId="0">Sheet1!$F$33</definedName>
    <definedName name="QB_ROW_56260" localSheetId="0">Sheet1!$F$34</definedName>
    <definedName name="QB_ROW_57260" localSheetId="0">Sheet1!$F$36</definedName>
    <definedName name="QB_ROW_62260" localSheetId="0">Sheet1!$F$37</definedName>
    <definedName name="QB_ROW_64260" localSheetId="0">Sheet1!$F$92</definedName>
    <definedName name="QB_ROW_65260" localSheetId="0">Sheet1!$F$91</definedName>
    <definedName name="QB_ROW_66050" localSheetId="0">Sheet1!$E$32</definedName>
    <definedName name="QB_ROW_66350" localSheetId="0">Sheet1!$E$39</definedName>
    <definedName name="QB_ROW_67260" localSheetId="0">Sheet1!$F$38</definedName>
    <definedName name="QB_ROW_70040" localSheetId="0">Sheet1!$D$73</definedName>
    <definedName name="QB_ROW_70340" localSheetId="0">Sheet1!$D$98</definedName>
    <definedName name="QB_ROW_71050" localSheetId="0">Sheet1!$E$74</definedName>
    <definedName name="QB_ROW_71350" localSheetId="0">Sheet1!$E$76</definedName>
    <definedName name="QB_ROW_72260" localSheetId="0">Sheet1!$F$75</definedName>
    <definedName name="QB_ROW_81260" localSheetId="0">Sheet1!$F$83</definedName>
    <definedName name="QB_ROW_82260" localSheetId="0">Sheet1!$F$84</definedName>
    <definedName name="QB_ROW_85260" localSheetId="0">Sheet1!$F$95</definedName>
    <definedName name="QB_ROW_86260" localSheetId="0">Sheet1!$F$96</definedName>
    <definedName name="QB_ROW_86321" localSheetId="0">Sheet1!$B$15</definedName>
    <definedName name="QBCANSUPPORTUPDATE" localSheetId="0">1</definedName>
    <definedName name="QBCOMPANYFILENAME" localSheetId="0">"C:\Users\Public\Documents\Intuit\QuickBooks\Company Files\GTFF 3544.QBW"</definedName>
    <definedName name="QBENDDATE" localSheetId="0">20210630</definedName>
    <definedName name="QBHEADERSONSCREEN" localSheetId="0">0</definedName>
    <definedName name="QBMETADATASIZE" localSheetId="0">5907</definedName>
    <definedName name="QBPRESERVECOLOR" localSheetId="0">1</definedName>
    <definedName name="QBPRESERVEFONT" localSheetId="0">1</definedName>
    <definedName name="QBPRESERVEROWHEIGHT" localSheetId="0">1</definedName>
    <definedName name="QBPRESERVESPACE" localSheetId="0">0</definedName>
    <definedName name="QBREPORTCOLAXIS" localSheetId="0">0</definedName>
    <definedName name="QBREPORTCOMPANYID" localSheetId="0">"be11cff14e6445efb45322eddaab2497"</definedName>
    <definedName name="QBREPORTCOMPARECOL_ANNUALBUDGET" localSheetId="0">0</definedName>
    <definedName name="QBREPORTCOMPARECOL_AVGCOGS" localSheetId="0">0</definedName>
    <definedName name="QBREPORTCOMPARECOL_AVGPRICE" localSheetId="0">0</definedName>
    <definedName name="QBREPORTCOMPARECOL_BUDDIFF" localSheetId="0">0</definedName>
    <definedName name="QBREPORTCOMPARECOL_BUDGET" localSheetId="0">1</definedName>
    <definedName name="QBREPORTCOMPARECOL_BUDPCT" localSheetId="0">0</definedName>
    <definedName name="QBREPORTCOMPARECOL_COGS" localSheetId="0">0</definedName>
    <definedName name="QBREPORTCOMPARECOL_EXCLUDEAMOUNT" localSheetId="0">0</definedName>
    <definedName name="QBREPORTCOMPARECOL_EXCLUDECURPERIOD" localSheetId="0">1</definedName>
    <definedName name="QBREPORTCOMPARECOL_FORECAST" localSheetId="0">0</definedName>
    <definedName name="QBREPORTCOMPARECOL_GROSSMARGIN" localSheetId="0">0</definedName>
    <definedName name="QBREPORTCOMPARECOL_GROSSMARGINPCT" localSheetId="0">0</definedName>
    <definedName name="QBREPORTCOMPARECOL_HOURS" localSheetId="0">0</definedName>
    <definedName name="QBREPORTCOMPARECOL_PCTCOL" localSheetId="0">0</definedName>
    <definedName name="QBREPORTCOMPARECOL_PCTEXPENSE" localSheetId="0">0</definedName>
    <definedName name="QBREPORTCOMPARECOL_PCTINCOME" localSheetId="0">0</definedName>
    <definedName name="QBREPORTCOMPARECOL_PCTOFSALES" localSheetId="0">0</definedName>
    <definedName name="QBREPORTCOMPARECOL_PCTROW" localSheetId="0">0</definedName>
    <definedName name="QBREPORTCOMPARECOL_PPDIFF" localSheetId="0">0</definedName>
    <definedName name="QBREPORTCOMPARECOL_PPPCT" localSheetId="0">0</definedName>
    <definedName name="QBREPORTCOMPARECOL_PREVPERIOD" localSheetId="0">0</definedName>
    <definedName name="QBREPORTCOMPARECOL_PREVYEAR" localSheetId="0">0</definedName>
    <definedName name="QBREPORTCOMPARECOL_PYDIFF" localSheetId="0">0</definedName>
    <definedName name="QBREPORTCOMPARECOL_PYPCT" localSheetId="0">0</definedName>
    <definedName name="QBREPORTCOMPARECOL_QTY" localSheetId="0">0</definedName>
    <definedName name="QBREPORTCOMPARECOL_RATE" localSheetId="0">0</definedName>
    <definedName name="QBREPORTCOMPARECOL_TRIPBILLEDMILES" localSheetId="0">0</definedName>
    <definedName name="QBREPORTCOMPARECOL_TRIPBILLINGAMOUNT" localSheetId="0">0</definedName>
    <definedName name="QBREPORTCOMPARECOL_TRIPMILES" localSheetId="0">0</definedName>
    <definedName name="QBREPORTCOMPARECOL_TRIPNOTBILLABLEMILES" localSheetId="0">0</definedName>
    <definedName name="QBREPORTCOMPARECOL_TRIPTAXDEDUCTIBLEAMOUNT" localSheetId="0">0</definedName>
    <definedName name="QBREPORTCOMPARECOL_TRIPUNBILLEDMILES" localSheetId="0">0</definedName>
    <definedName name="QBREPORTCOMPARECOL_YTD" localSheetId="0">0</definedName>
    <definedName name="QBREPORTCOMPARECOL_YTDBUDGET" localSheetId="0">0</definedName>
    <definedName name="QBREPORTCOMPARECOL_YTDPCT" localSheetId="0">0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8</definedName>
    <definedName name="QBSTARTDATE" localSheetId="0">20200701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7" i="1" l="1"/>
  <c r="H108" i="1" s="1"/>
  <c r="H101" i="1"/>
  <c r="H97" i="1"/>
  <c r="H76" i="1"/>
  <c r="H98" i="1" s="1"/>
  <c r="H70" i="1"/>
  <c r="H60" i="1"/>
  <c r="H71" i="1" s="1"/>
  <c r="H52" i="1"/>
  <c r="H46" i="1"/>
  <c r="H39" i="1"/>
  <c r="H31" i="1"/>
  <c r="H25" i="1"/>
  <c r="H13" i="1"/>
  <c r="H14" i="1" s="1"/>
  <c r="H15" i="1" s="1"/>
  <c r="H40" i="1" l="1"/>
  <c r="H72" i="1"/>
  <c r="H102" i="1" s="1"/>
  <c r="H103" i="1" s="1"/>
  <c r="H109" i="1" s="1"/>
</calcChain>
</file>

<file path=xl/sharedStrings.xml><?xml version="1.0" encoding="utf-8"?>
<sst xmlns="http://schemas.openxmlformats.org/spreadsheetml/2006/main" count="139" uniqueCount="138">
  <si>
    <t>Graduate Teaching Fellows Federation</t>
  </si>
  <si>
    <t>Budget Overview</t>
  </si>
  <si>
    <t>Ordinary Income/Expense</t>
  </si>
  <si>
    <t>Income</t>
  </si>
  <si>
    <t>Revenue</t>
  </si>
  <si>
    <t>41000 · Fair Share Fees Income</t>
  </si>
  <si>
    <t>42000 · GTFF Trust/Insurance Admin Fees</t>
  </si>
  <si>
    <t>40000 · Member Dues</t>
  </si>
  <si>
    <t>43000 · Training Grant Income</t>
  </si>
  <si>
    <t>Total Revenue</t>
  </si>
  <si>
    <t>Total Income</t>
  </si>
  <si>
    <t>Gross Profit</t>
  </si>
  <si>
    <t>Expense</t>
  </si>
  <si>
    <t>Office Expenses</t>
  </si>
  <si>
    <t>IT</t>
  </si>
  <si>
    <t>61006 · Database Hosting I.D.</t>
  </si>
  <si>
    <t>61035 · Telephone/Internet I.PH.</t>
  </si>
  <si>
    <t>61037 · Website Hosting I.W</t>
  </si>
  <si>
    <t>61039 · Email Hosting-Google I.E.</t>
  </si>
  <si>
    <t>61000 · Tech Support I.TS</t>
  </si>
  <si>
    <t>61009 · Computer Hardware/Software</t>
  </si>
  <si>
    <t>Total IT</t>
  </si>
  <si>
    <t>Building</t>
  </si>
  <si>
    <t>61001 · NNN**</t>
  </si>
  <si>
    <t>61005 · Rent B.R.</t>
  </si>
  <si>
    <t>61020 · Property/Liability Insur B.I.</t>
  </si>
  <si>
    <t>61025 · Electricity B.E.</t>
  </si>
  <si>
    <t>Total Building</t>
  </si>
  <si>
    <t>Supplies</t>
  </si>
  <si>
    <t>61040 · Postage/Shipping S.P.</t>
  </si>
  <si>
    <t>61042 · General Printing S.G.</t>
  </si>
  <si>
    <t>61050 · Copies S.C.</t>
  </si>
  <si>
    <t>61070 · Check Printing &amp; Bank Fees S.B.</t>
  </si>
  <si>
    <t>61055 · Furniture and Equipment S.FE.</t>
  </si>
  <si>
    <t>61065 · Office Supplies S.O.</t>
  </si>
  <si>
    <t>Total Supplies</t>
  </si>
  <si>
    <t>Total Office Expenses</t>
  </si>
  <si>
    <t>64000 · Miscellaneous</t>
  </si>
  <si>
    <t>Representation and Affiliation</t>
  </si>
  <si>
    <t>60005 · AFT-Oregon Fees</t>
  </si>
  <si>
    <t>60010 · AFT Fees</t>
  </si>
  <si>
    <t>60015 · AFL-CIO Fees</t>
  </si>
  <si>
    <t>Total Representation and Affiliation</t>
  </si>
  <si>
    <t>Staff Expenses</t>
  </si>
  <si>
    <t>Payroll &amp; Insurance</t>
  </si>
  <si>
    <t>63055 · PR Admin &amp; Bookkeeping SP.AE.</t>
  </si>
  <si>
    <t>63050 · Payroll Taxes SP.T.</t>
  </si>
  <si>
    <t>63065 · Worker's Comp Insurance SP.WC.</t>
  </si>
  <si>
    <t>Total Payroll &amp; Insurance</t>
  </si>
  <si>
    <t>Wages &amp; Benefits</t>
  </si>
  <si>
    <t>Benefits Administrator</t>
  </si>
  <si>
    <t>63000 · Education &amp; Development SB.E.</t>
  </si>
  <si>
    <t>63005 · Health Benefits SB.H.</t>
  </si>
  <si>
    <t>63011 · Retirement Fund SB.RF.</t>
  </si>
  <si>
    <t>63015 · Wages SB. W.</t>
  </si>
  <si>
    <t>63060 · Staff Bonuses SB.B.</t>
  </si>
  <si>
    <t>Total Benefits Administrator</t>
  </si>
  <si>
    <t>Organizer</t>
  </si>
  <si>
    <t>63036 · Cell Phone Reimbursement</t>
  </si>
  <si>
    <t>63020 · Education &amp; Development SO.E.</t>
  </si>
  <si>
    <t>63025 · Health Benefits SO.H.</t>
  </si>
  <si>
    <t>63035 · Conference Travel Stipend SO.CT</t>
  </si>
  <si>
    <t>63030 · Transportation Expense SO.T.</t>
  </si>
  <si>
    <t>63040 · Retirement Fund SO.RF.</t>
  </si>
  <si>
    <t>63045 · Wages SO.W.</t>
  </si>
  <si>
    <t>63047 · Staff Bonuses SB.O.</t>
  </si>
  <si>
    <t>Total Organizer</t>
  </si>
  <si>
    <t>Total Wages &amp; Benefits</t>
  </si>
  <si>
    <t>Total Staff Expenses</t>
  </si>
  <si>
    <t>Union Expenses</t>
  </si>
  <si>
    <t>Conventions &amp; Conferences</t>
  </si>
  <si>
    <t>62000 · AFT-Oregon Convention C.AO.</t>
  </si>
  <si>
    <t>Total Conventions &amp; Conferences</t>
  </si>
  <si>
    <t>Union Operations</t>
  </si>
  <si>
    <t>62047 · Political Campaigns U.PC</t>
  </si>
  <si>
    <t>62046 · Information Requests U.IR</t>
  </si>
  <si>
    <t>62077 · Board stipend U.BS</t>
  </si>
  <si>
    <t>62078 · Lead Steward Stipends</t>
  </si>
  <si>
    <t>62020 · Elections Postage &amp; Print U.EP</t>
  </si>
  <si>
    <t>62025 · General Membership Meetings GMM</t>
  </si>
  <si>
    <t>62030 · Executive Council Meetings U.EC</t>
  </si>
  <si>
    <t>62010 · E-Board U.EB</t>
  </si>
  <si>
    <t>62035 · Meetings, trainings U.M</t>
  </si>
  <si>
    <t>62015 · Dept Recruitment and Mtgs U.D</t>
  </si>
  <si>
    <t>62017 · Health Care Barbeque U.HC</t>
  </si>
  <si>
    <t>62050 · Member Communications U.MC</t>
  </si>
  <si>
    <t>62055 · Bargaining U.B.</t>
  </si>
  <si>
    <t>62060 · Arbitration/Legal U.L.</t>
  </si>
  <si>
    <t>62061 · Accounting Services U.A.</t>
  </si>
  <si>
    <t>62075 · Caucus Funding U.C.</t>
  </si>
  <si>
    <t>64020 · Mutual Aid Fund</t>
  </si>
  <si>
    <t>62040 · Promotion &amp; Recognition U.PR</t>
  </si>
  <si>
    <t>62045 · Socials &amp; Celebrations U.SC</t>
  </si>
  <si>
    <t>Total Union Operations</t>
  </si>
  <si>
    <t>Total Union Expenses</t>
  </si>
  <si>
    <t>Donations</t>
  </si>
  <si>
    <t>62065 · Discretionary ContributionsD.D.</t>
  </si>
  <si>
    <t>Total Donations</t>
  </si>
  <si>
    <t>Total Expense</t>
  </si>
  <si>
    <t>Net Ordinary Income</t>
  </si>
  <si>
    <t>Other Income/Expense</t>
  </si>
  <si>
    <t>Other Expense</t>
  </si>
  <si>
    <t>Strike Expenses</t>
  </si>
  <si>
    <t>Total Other Expense</t>
  </si>
  <si>
    <t>Net Other Income</t>
  </si>
  <si>
    <t>Status quo</t>
  </si>
  <si>
    <t>Inwards
Focused</t>
  </si>
  <si>
    <t>smaller emergency
fund</t>
  </si>
  <si>
    <t>Emergency Fund
Focused</t>
  </si>
  <si>
    <t>Operations</t>
  </si>
  <si>
    <t>A - no to small emrg</t>
  </si>
  <si>
    <t>B - half-emerg</t>
  </si>
  <si>
    <t>C - 45K emerg. fund</t>
  </si>
  <si>
    <t>Conferences</t>
  </si>
  <si>
    <t>Political Campaigns</t>
  </si>
  <si>
    <t>Information Requests</t>
  </si>
  <si>
    <t>Board Stipend</t>
  </si>
  <si>
    <t>Lead Steward</t>
  </si>
  <si>
    <t>Elections and Postage</t>
  </si>
  <si>
    <t>GMM</t>
  </si>
  <si>
    <t>E-Council</t>
  </si>
  <si>
    <t>E-Board</t>
  </si>
  <si>
    <t>Meetings/Trainings</t>
  </si>
  <si>
    <t>Dept. Meetings</t>
  </si>
  <si>
    <t>Health Care BBQ</t>
  </si>
  <si>
    <t>Member Comm</t>
  </si>
  <si>
    <t>Bargaining</t>
  </si>
  <si>
    <t>Arbitration/Legal</t>
  </si>
  <si>
    <t>Accounting Services</t>
  </si>
  <si>
    <t>Caucus Funding</t>
  </si>
  <si>
    <t>Promotions</t>
  </si>
  <si>
    <t>Socials/Celebrations</t>
  </si>
  <si>
    <t>Emergency Fund</t>
  </si>
  <si>
    <t>TOTAL</t>
  </si>
  <si>
    <t>Percentage of Savings
("Checking Account") used</t>
  </si>
  <si>
    <t>28.00%</t>
  </si>
  <si>
    <t>32.00%</t>
  </si>
  <si>
    <t>32.60%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</si>
</sst>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>
    <font>
      <sz val="11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Gill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09"/>
  <sheetViews>
    <sheetView tabSelected="1" topLeftCell="A73" zoomScaleNormal="100" workbookViewId="0">
      <selection activeCell="H5" sqref="H5"/>
    </sheetView>
  </sheetViews>
  <sheetFormatPr defaultRowHeight="15"/>
  <cols>
    <col min="1" max="6" width="3" style="2" customWidth="1"/>
    <col min="7" max="7" width="34.28515625" style="2" customWidth="1"/>
    <col min="8" max="8" width="8.5703125" style="3" customWidth="1"/>
    <col min="9" max="1022" width="8.5703125" customWidth="1"/>
  </cols>
  <sheetData>
    <row r="1" spans="1:1021">
      <c r="A1" s="2" t="s">
        <v>0</v>
      </c>
    </row>
    <row r="2" spans="1:1021">
      <c r="A2" s="2" t="s">
        <v>1</v>
      </c>
    </row>
    <row r="3" spans="1:1021">
      <c r="A3" s="4"/>
      <c r="B3" s="4"/>
      <c r="C3" s="4"/>
      <c r="D3" s="4"/>
      <c r="E3" s="4"/>
      <c r="F3" s="4"/>
      <c r="G3" s="4"/>
      <c r="H3" s="6"/>
    </row>
    <row r="4" spans="1:1021" s="3" customFormat="1">
      <c r="A4" s="5"/>
      <c r="B4" s="5"/>
      <c r="C4" s="5"/>
      <c r="D4" s="5"/>
      <c r="E4" s="5"/>
      <c r="F4" s="5"/>
      <c r="G4" s="5"/>
      <c r="H4" s="7"/>
      <c r="AMG4"/>
    </row>
    <row r="5" spans="1:1021" s="3" customFormat="1">
      <c r="A5" s="5"/>
      <c r="B5" s="5"/>
      <c r="C5" s="5"/>
      <c r="D5" s="5"/>
      <c r="E5" s="5"/>
      <c r="F5" s="5"/>
      <c r="G5" s="5"/>
      <c r="H5" s="7"/>
      <c r="AMG5"/>
    </row>
    <row r="6" spans="1:1021">
      <c r="A6" s="4" t="s">
        <v>2</v>
      </c>
      <c r="B6" s="4"/>
      <c r="C6" s="4"/>
      <c r="D6" s="4"/>
      <c r="E6" s="4"/>
      <c r="F6" s="4"/>
      <c r="G6" s="4"/>
      <c r="H6" s="8"/>
    </row>
    <row r="7" spans="1:1021">
      <c r="A7" s="4"/>
      <c r="B7" s="4"/>
      <c r="C7" s="4" t="s">
        <v>3</v>
      </c>
      <c r="D7" s="4"/>
      <c r="E7" s="4"/>
      <c r="F7" s="4"/>
      <c r="G7" s="4"/>
      <c r="H7" s="8"/>
    </row>
    <row r="8" spans="1:1021">
      <c r="A8" s="4"/>
      <c r="B8" s="4"/>
      <c r="C8" s="4"/>
      <c r="D8" s="4" t="s">
        <v>4</v>
      </c>
      <c r="E8" s="4"/>
      <c r="F8" s="4"/>
      <c r="G8" s="4"/>
      <c r="H8" s="8"/>
    </row>
    <row r="9" spans="1:1021">
      <c r="A9" s="4"/>
      <c r="B9" s="4"/>
      <c r="C9" s="4"/>
      <c r="D9" s="4"/>
      <c r="E9" s="4" t="s">
        <v>5</v>
      </c>
      <c r="F9" s="4"/>
      <c r="G9" s="4"/>
      <c r="H9" s="8">
        <v>0</v>
      </c>
    </row>
    <row r="10" spans="1:1021">
      <c r="A10" s="4"/>
      <c r="B10" s="4"/>
      <c r="C10" s="4"/>
      <c r="D10" s="4"/>
      <c r="E10" s="4" t="s">
        <v>6</v>
      </c>
      <c r="F10" s="4"/>
      <c r="G10" s="4"/>
      <c r="H10" s="8">
        <v>69999.960000000006</v>
      </c>
    </row>
    <row r="11" spans="1:1021">
      <c r="A11" s="4"/>
      <c r="B11" s="4"/>
      <c r="C11" s="4"/>
      <c r="D11" s="4"/>
      <c r="E11" s="4" t="s">
        <v>7</v>
      </c>
      <c r="F11" s="4"/>
      <c r="G11" s="4"/>
      <c r="H11" s="8">
        <v>399999.96</v>
      </c>
    </row>
    <row r="12" spans="1:1021">
      <c r="A12" s="4"/>
      <c r="B12" s="4"/>
      <c r="C12" s="4"/>
      <c r="D12" s="4"/>
      <c r="E12" s="4" t="s">
        <v>8</v>
      </c>
      <c r="F12" s="4"/>
      <c r="G12" s="4"/>
      <c r="H12" s="8">
        <v>0</v>
      </c>
    </row>
    <row r="13" spans="1:1021">
      <c r="A13" s="4"/>
      <c r="B13" s="4"/>
      <c r="C13" s="4"/>
      <c r="D13" s="4" t="s">
        <v>9</v>
      </c>
      <c r="E13" s="4"/>
      <c r="F13" s="4"/>
      <c r="G13" s="4"/>
      <c r="H13" s="9">
        <f>ROUND(SUM(H8:H12),5)</f>
        <v>469999.92</v>
      </c>
    </row>
    <row r="14" spans="1:1021">
      <c r="A14" s="4"/>
      <c r="B14" s="4"/>
      <c r="C14" s="4" t="s">
        <v>10</v>
      </c>
      <c r="D14" s="4"/>
      <c r="E14" s="4"/>
      <c r="F14" s="4"/>
      <c r="G14" s="4"/>
      <c r="H14" s="9">
        <f>ROUND(H7+H13,5)</f>
        <v>469999.92</v>
      </c>
    </row>
    <row r="15" spans="1:1021">
      <c r="A15" s="4"/>
      <c r="B15" s="4" t="s">
        <v>11</v>
      </c>
      <c r="C15" s="4"/>
      <c r="D15" s="4"/>
      <c r="E15" s="4"/>
      <c r="F15" s="4"/>
      <c r="G15" s="4"/>
      <c r="H15" s="9">
        <f>H14</f>
        <v>469999.92</v>
      </c>
    </row>
    <row r="16" spans="1:1021">
      <c r="A16" s="4"/>
      <c r="B16" s="4"/>
      <c r="C16" s="4" t="s">
        <v>12</v>
      </c>
      <c r="D16" s="4"/>
      <c r="E16" s="4"/>
      <c r="F16" s="4"/>
      <c r="G16" s="4"/>
      <c r="H16" s="8"/>
    </row>
    <row r="17" spans="1:8">
      <c r="A17" s="4"/>
      <c r="B17" s="4"/>
      <c r="C17" s="4"/>
      <c r="D17" s="4" t="s">
        <v>13</v>
      </c>
      <c r="E17" s="4"/>
      <c r="F17" s="4"/>
      <c r="G17" s="4"/>
      <c r="H17" s="8"/>
    </row>
    <row r="18" spans="1:8">
      <c r="A18" s="4"/>
      <c r="B18" s="4"/>
      <c r="C18" s="4"/>
      <c r="D18" s="4"/>
      <c r="E18" s="4" t="s">
        <v>14</v>
      </c>
      <c r="F18" s="4"/>
      <c r="G18" s="4"/>
      <c r="H18" s="8"/>
    </row>
    <row r="19" spans="1:8">
      <c r="A19" s="4"/>
      <c r="B19" s="4"/>
      <c r="C19" s="4"/>
      <c r="D19" s="4"/>
      <c r="E19" s="4"/>
      <c r="F19" s="4" t="s">
        <v>15</v>
      </c>
      <c r="G19" s="4"/>
      <c r="H19" s="8">
        <v>799.92</v>
      </c>
    </row>
    <row r="20" spans="1:8">
      <c r="A20" s="4"/>
      <c r="B20" s="4"/>
      <c r="C20" s="4"/>
      <c r="D20" s="4"/>
      <c r="E20" s="4"/>
      <c r="F20" s="4" t="s">
        <v>16</v>
      </c>
      <c r="G20" s="4"/>
      <c r="H20" s="8">
        <v>3204</v>
      </c>
    </row>
    <row r="21" spans="1:8">
      <c r="A21" s="4"/>
      <c r="B21" s="4"/>
      <c r="C21" s="4"/>
      <c r="D21" s="4"/>
      <c r="E21" s="4"/>
      <c r="F21" s="4" t="s">
        <v>17</v>
      </c>
      <c r="G21" s="4"/>
      <c r="H21" s="8">
        <v>500.04</v>
      </c>
    </row>
    <row r="22" spans="1:8">
      <c r="A22" s="4"/>
      <c r="B22" s="4"/>
      <c r="C22" s="4"/>
      <c r="D22" s="4"/>
      <c r="E22" s="4"/>
      <c r="F22" s="4" t="s">
        <v>18</v>
      </c>
      <c r="G22" s="4"/>
      <c r="H22" s="8">
        <v>600</v>
      </c>
    </row>
    <row r="23" spans="1:8">
      <c r="A23" s="4"/>
      <c r="B23" s="4"/>
      <c r="C23" s="4"/>
      <c r="D23" s="4"/>
      <c r="E23" s="4"/>
      <c r="F23" s="4" t="s">
        <v>19</v>
      </c>
      <c r="G23" s="4"/>
      <c r="H23" s="8">
        <v>750</v>
      </c>
    </row>
    <row r="24" spans="1:8">
      <c r="A24" s="4"/>
      <c r="B24" s="4"/>
      <c r="C24" s="4"/>
      <c r="D24" s="4"/>
      <c r="E24" s="4"/>
      <c r="F24" s="4" t="s">
        <v>20</v>
      </c>
      <c r="G24" s="4"/>
      <c r="H24" s="10">
        <v>1250.04</v>
      </c>
    </row>
    <row r="25" spans="1:8">
      <c r="A25" s="4"/>
      <c r="B25" s="4"/>
      <c r="C25" s="4"/>
      <c r="D25" s="4"/>
      <c r="E25" s="4" t="s">
        <v>21</v>
      </c>
      <c r="F25" s="4"/>
      <c r="G25" s="4"/>
      <c r="H25" s="9">
        <f>ROUND(SUM(H18:H24),5)</f>
        <v>7104</v>
      </c>
    </row>
    <row r="26" spans="1:8">
      <c r="A26" s="4"/>
      <c r="B26" s="4"/>
      <c r="C26" s="4"/>
      <c r="D26" s="4"/>
      <c r="E26" s="4" t="s">
        <v>22</v>
      </c>
      <c r="F26" s="4"/>
      <c r="G26" s="4"/>
      <c r="H26" s="8"/>
    </row>
    <row r="27" spans="1:8">
      <c r="A27" s="4"/>
      <c r="B27" s="4"/>
      <c r="C27" s="4"/>
      <c r="D27" s="4"/>
      <c r="E27" s="4"/>
      <c r="F27" s="4" t="s">
        <v>23</v>
      </c>
      <c r="G27" s="4"/>
      <c r="H27" s="8">
        <v>4176</v>
      </c>
    </row>
    <row r="28" spans="1:8">
      <c r="A28" s="4"/>
      <c r="B28" s="4"/>
      <c r="C28" s="4"/>
      <c r="D28" s="4"/>
      <c r="E28" s="4"/>
      <c r="F28" s="4" t="s">
        <v>24</v>
      </c>
      <c r="G28" s="4"/>
      <c r="H28" s="8">
        <v>22608</v>
      </c>
    </row>
    <row r="29" spans="1:8">
      <c r="A29" s="4"/>
      <c r="B29" s="4"/>
      <c r="C29" s="4"/>
      <c r="D29" s="4"/>
      <c r="E29" s="4"/>
      <c r="F29" s="4" t="s">
        <v>25</v>
      </c>
      <c r="G29" s="4"/>
      <c r="H29" s="8">
        <v>1599.96</v>
      </c>
    </row>
    <row r="30" spans="1:8">
      <c r="A30" s="4"/>
      <c r="B30" s="4"/>
      <c r="C30" s="4"/>
      <c r="D30" s="4"/>
      <c r="E30" s="4"/>
      <c r="F30" s="4" t="s">
        <v>26</v>
      </c>
      <c r="G30" s="4"/>
      <c r="H30" s="10">
        <v>4400.04</v>
      </c>
    </row>
    <row r="31" spans="1:8">
      <c r="A31" s="4"/>
      <c r="B31" s="4"/>
      <c r="C31" s="4"/>
      <c r="D31" s="4"/>
      <c r="E31" s="4" t="s">
        <v>27</v>
      </c>
      <c r="F31" s="4"/>
      <c r="G31" s="4"/>
      <c r="H31" s="9">
        <f>ROUND(SUM(H26:H30),5)</f>
        <v>32784</v>
      </c>
    </row>
    <row r="32" spans="1:8">
      <c r="A32" s="4"/>
      <c r="B32" s="4"/>
      <c r="C32" s="4"/>
      <c r="D32" s="4"/>
      <c r="E32" s="4" t="s">
        <v>28</v>
      </c>
      <c r="F32" s="4"/>
      <c r="G32" s="4"/>
      <c r="H32" s="8"/>
    </row>
    <row r="33" spans="1:8">
      <c r="A33" s="4"/>
      <c r="B33" s="4"/>
      <c r="C33" s="4"/>
      <c r="D33" s="4"/>
      <c r="E33" s="4"/>
      <c r="F33" s="4" t="s">
        <v>29</v>
      </c>
      <c r="G33" s="4"/>
      <c r="H33" s="8">
        <v>200.04</v>
      </c>
    </row>
    <row r="34" spans="1:8">
      <c r="A34" s="4"/>
      <c r="B34" s="4"/>
      <c r="C34" s="4"/>
      <c r="D34" s="4"/>
      <c r="E34" s="4"/>
      <c r="F34" s="4" t="s">
        <v>30</v>
      </c>
      <c r="G34" s="4"/>
      <c r="H34" s="8">
        <v>500.04</v>
      </c>
    </row>
    <row r="35" spans="1:8">
      <c r="A35" s="4"/>
      <c r="B35" s="4"/>
      <c r="C35" s="4"/>
      <c r="D35" s="4"/>
      <c r="E35" s="4"/>
      <c r="F35" s="4" t="s">
        <v>31</v>
      </c>
      <c r="G35" s="4"/>
      <c r="H35" s="8">
        <v>1599.96</v>
      </c>
    </row>
    <row r="36" spans="1:8">
      <c r="A36" s="4"/>
      <c r="B36" s="4"/>
      <c r="C36" s="4"/>
      <c r="D36" s="4"/>
      <c r="E36" s="4"/>
      <c r="F36" s="4" t="s">
        <v>32</v>
      </c>
      <c r="G36" s="4"/>
      <c r="H36" s="8">
        <v>350.04</v>
      </c>
    </row>
    <row r="37" spans="1:8">
      <c r="A37" s="4"/>
      <c r="B37" s="4"/>
      <c r="C37" s="4"/>
      <c r="D37" s="4"/>
      <c r="E37" s="4"/>
      <c r="F37" s="4" t="s">
        <v>33</v>
      </c>
      <c r="G37" s="4"/>
      <c r="H37" s="8">
        <v>999.96</v>
      </c>
    </row>
    <row r="38" spans="1:8">
      <c r="A38" s="4"/>
      <c r="B38" s="4"/>
      <c r="C38" s="4"/>
      <c r="D38" s="4"/>
      <c r="E38" s="4"/>
      <c r="F38" s="4" t="s">
        <v>34</v>
      </c>
      <c r="G38" s="4"/>
      <c r="H38" s="8">
        <v>3000</v>
      </c>
    </row>
    <row r="39" spans="1:8">
      <c r="A39" s="4"/>
      <c r="B39" s="4"/>
      <c r="C39" s="4"/>
      <c r="D39" s="4"/>
      <c r="E39" s="4" t="s">
        <v>35</v>
      </c>
      <c r="F39" s="4"/>
      <c r="G39" s="4"/>
      <c r="H39" s="9">
        <f>ROUND(SUM(H32:H38),5)</f>
        <v>6650.04</v>
      </c>
    </row>
    <row r="40" spans="1:8">
      <c r="A40" s="4"/>
      <c r="B40" s="4"/>
      <c r="C40" s="4"/>
      <c r="D40" s="4" t="s">
        <v>36</v>
      </c>
      <c r="E40" s="4"/>
      <c r="F40" s="4"/>
      <c r="G40" s="4"/>
      <c r="H40" s="8">
        <f>ROUND(H17+H25+H31+H39,5)</f>
        <v>46538.04</v>
      </c>
    </row>
    <row r="41" spans="1:8">
      <c r="A41" s="4"/>
      <c r="B41" s="4"/>
      <c r="C41" s="4"/>
      <c r="D41" s="4" t="s">
        <v>37</v>
      </c>
      <c r="E41" s="4"/>
      <c r="F41" s="4"/>
      <c r="G41" s="4"/>
      <c r="H41" s="9">
        <v>999.96</v>
      </c>
    </row>
    <row r="42" spans="1:8">
      <c r="A42" s="4"/>
      <c r="B42" s="4"/>
      <c r="C42" s="4"/>
      <c r="D42" s="4" t="s">
        <v>38</v>
      </c>
      <c r="E42" s="4"/>
      <c r="F42" s="4"/>
      <c r="G42" s="4"/>
      <c r="H42" s="8"/>
    </row>
    <row r="43" spans="1:8">
      <c r="A43" s="4"/>
      <c r="B43" s="4"/>
      <c r="C43" s="4"/>
      <c r="D43" s="4"/>
      <c r="E43" s="4" t="s">
        <v>39</v>
      </c>
      <c r="F43" s="4"/>
      <c r="G43" s="4"/>
      <c r="H43" s="8">
        <v>113000.04</v>
      </c>
    </row>
    <row r="44" spans="1:8">
      <c r="A44" s="4"/>
      <c r="B44" s="4"/>
      <c r="C44" s="4"/>
      <c r="D44" s="4"/>
      <c r="E44" s="4" t="s">
        <v>40</v>
      </c>
      <c r="F44" s="4"/>
      <c r="G44" s="4"/>
      <c r="H44" s="8">
        <v>80000.039999999994</v>
      </c>
    </row>
    <row r="45" spans="1:8">
      <c r="A45" s="4"/>
      <c r="B45" s="4"/>
      <c r="C45" s="4"/>
      <c r="D45" s="4"/>
      <c r="E45" s="4" t="s">
        <v>41</v>
      </c>
      <c r="F45" s="4"/>
      <c r="G45" s="4"/>
      <c r="H45" s="10">
        <v>11000.04</v>
      </c>
    </row>
    <row r="46" spans="1:8">
      <c r="A46" s="4"/>
      <c r="B46" s="4"/>
      <c r="C46" s="4"/>
      <c r="D46" s="4" t="s">
        <v>42</v>
      </c>
      <c r="E46" s="4"/>
      <c r="F46" s="4"/>
      <c r="G46" s="4"/>
      <c r="H46" s="9">
        <f>ROUND(SUM(H42:H45),5)</f>
        <v>204000.12</v>
      </c>
    </row>
    <row r="47" spans="1:8">
      <c r="A47" s="4"/>
      <c r="B47" s="4"/>
      <c r="C47" s="4"/>
      <c r="D47" s="4" t="s">
        <v>43</v>
      </c>
      <c r="E47" s="4"/>
      <c r="F47" s="4"/>
      <c r="G47" s="4"/>
      <c r="H47" s="8"/>
    </row>
    <row r="48" spans="1:8">
      <c r="A48" s="4"/>
      <c r="B48" s="4"/>
      <c r="C48" s="4"/>
      <c r="D48" s="4"/>
      <c r="E48" s="4" t="s">
        <v>44</v>
      </c>
      <c r="F48" s="4"/>
      <c r="G48" s="4"/>
      <c r="H48" s="8"/>
    </row>
    <row r="49" spans="1:8">
      <c r="A49" s="4"/>
      <c r="B49" s="4"/>
      <c r="C49" s="4"/>
      <c r="D49" s="4"/>
      <c r="E49" s="4"/>
      <c r="F49" s="4" t="s">
        <v>45</v>
      </c>
      <c r="G49" s="4"/>
      <c r="H49" s="8">
        <v>4500</v>
      </c>
    </row>
    <row r="50" spans="1:8">
      <c r="A50" s="4"/>
      <c r="B50" s="4"/>
      <c r="C50" s="4"/>
      <c r="D50" s="4"/>
      <c r="E50" s="4"/>
      <c r="F50" s="4" t="s">
        <v>46</v>
      </c>
      <c r="G50" s="4"/>
      <c r="H50" s="8">
        <v>12800.04</v>
      </c>
    </row>
    <row r="51" spans="1:8">
      <c r="A51" s="4"/>
      <c r="B51" s="4"/>
      <c r="C51" s="4"/>
      <c r="D51" s="4"/>
      <c r="E51" s="4"/>
      <c r="F51" s="4" t="s">
        <v>47</v>
      </c>
      <c r="G51" s="4"/>
      <c r="H51" s="10">
        <v>312</v>
      </c>
    </row>
    <row r="52" spans="1:8">
      <c r="A52" s="4"/>
      <c r="B52" s="4"/>
      <c r="C52" s="4"/>
      <c r="D52" s="4"/>
      <c r="E52" s="4" t="s">
        <v>48</v>
      </c>
      <c r="F52" s="4"/>
      <c r="G52" s="4"/>
      <c r="H52" s="9">
        <f>ROUND(SUM(H48:H51),5)</f>
        <v>17612.04</v>
      </c>
    </row>
    <row r="53" spans="1:8">
      <c r="A53" s="4"/>
      <c r="B53" s="4"/>
      <c r="C53" s="4"/>
      <c r="D53" s="4"/>
      <c r="E53" s="4" t="s">
        <v>49</v>
      </c>
      <c r="F53" s="4"/>
      <c r="G53" s="4"/>
      <c r="H53" s="8"/>
    </row>
    <row r="54" spans="1:8">
      <c r="A54" s="4"/>
      <c r="B54" s="4"/>
      <c r="C54" s="4"/>
      <c r="D54" s="4"/>
      <c r="E54" s="4"/>
      <c r="F54" s="4" t="s">
        <v>50</v>
      </c>
      <c r="G54" s="4"/>
      <c r="H54" s="8"/>
    </row>
    <row r="55" spans="1:8">
      <c r="A55" s="4"/>
      <c r="B55" s="4"/>
      <c r="C55" s="4"/>
      <c r="D55" s="4"/>
      <c r="E55" s="4"/>
      <c r="F55" s="4"/>
      <c r="G55" s="4" t="s">
        <v>51</v>
      </c>
      <c r="H55" s="8">
        <v>900</v>
      </c>
    </row>
    <row r="56" spans="1:8">
      <c r="A56" s="4"/>
      <c r="B56" s="4"/>
      <c r="C56" s="4"/>
      <c r="D56" s="4"/>
      <c r="E56" s="4"/>
      <c r="F56" s="4"/>
      <c r="G56" s="4" t="s">
        <v>52</v>
      </c>
      <c r="H56" s="8">
        <v>15934.44</v>
      </c>
    </row>
    <row r="57" spans="1:8">
      <c r="A57" s="4"/>
      <c r="B57" s="4"/>
      <c r="C57" s="4"/>
      <c r="D57" s="4"/>
      <c r="E57" s="4"/>
      <c r="F57" s="4"/>
      <c r="G57" s="4" t="s">
        <v>53</v>
      </c>
      <c r="H57" s="8">
        <v>4976.76</v>
      </c>
    </row>
    <row r="58" spans="1:8">
      <c r="A58" s="4"/>
      <c r="B58" s="4"/>
      <c r="C58" s="4"/>
      <c r="D58" s="4"/>
      <c r="E58" s="4"/>
      <c r="F58" s="4"/>
      <c r="G58" s="4" t="s">
        <v>54</v>
      </c>
      <c r="H58" s="8">
        <v>80557.440000000002</v>
      </c>
    </row>
    <row r="59" spans="1:8">
      <c r="A59" s="4"/>
      <c r="B59" s="4"/>
      <c r="C59" s="4"/>
      <c r="D59" s="4"/>
      <c r="E59" s="4"/>
      <c r="F59" s="4"/>
      <c r="G59" s="4" t="s">
        <v>55</v>
      </c>
      <c r="H59" s="10">
        <v>500.04</v>
      </c>
    </row>
    <row r="60" spans="1:8">
      <c r="A60" s="4"/>
      <c r="B60" s="4"/>
      <c r="C60" s="4"/>
      <c r="D60" s="4"/>
      <c r="E60" s="4"/>
      <c r="F60" s="4" t="s">
        <v>56</v>
      </c>
      <c r="G60" s="4"/>
      <c r="H60" s="9">
        <f>ROUND(SUM(H54:H59),5)</f>
        <v>102868.68</v>
      </c>
    </row>
    <row r="61" spans="1:8">
      <c r="A61" s="4"/>
      <c r="B61" s="4"/>
      <c r="C61" s="4"/>
      <c r="D61" s="4"/>
      <c r="E61" s="4"/>
      <c r="F61" s="4" t="s">
        <v>57</v>
      </c>
      <c r="G61" s="4"/>
      <c r="H61" s="8"/>
    </row>
    <row r="62" spans="1:8">
      <c r="A62" s="4"/>
      <c r="B62" s="4"/>
      <c r="C62" s="4"/>
      <c r="D62" s="4"/>
      <c r="E62" s="4"/>
      <c r="F62" s="4"/>
      <c r="G62" s="4" t="s">
        <v>58</v>
      </c>
      <c r="H62" s="8">
        <v>600</v>
      </c>
    </row>
    <row r="63" spans="1:8">
      <c r="A63" s="4"/>
      <c r="B63" s="4"/>
      <c r="C63" s="4"/>
      <c r="D63" s="4"/>
      <c r="E63" s="4"/>
      <c r="F63" s="4"/>
      <c r="G63" s="4" t="s">
        <v>59</v>
      </c>
      <c r="H63" s="8">
        <v>900</v>
      </c>
    </row>
    <row r="64" spans="1:8">
      <c r="A64" s="4"/>
      <c r="B64" s="4"/>
      <c r="C64" s="4"/>
      <c r="D64" s="4"/>
      <c r="E64" s="4"/>
      <c r="F64" s="4"/>
      <c r="G64" s="4" t="s">
        <v>60</v>
      </c>
      <c r="H64" s="8">
        <v>11658.96</v>
      </c>
    </row>
    <row r="65" spans="1:8">
      <c r="A65" s="4"/>
      <c r="B65" s="4"/>
      <c r="C65" s="4"/>
      <c r="D65" s="4"/>
      <c r="E65" s="4"/>
      <c r="F65" s="4"/>
      <c r="G65" s="4" t="s">
        <v>61</v>
      </c>
      <c r="H65" s="8">
        <v>2000.04</v>
      </c>
    </row>
    <row r="66" spans="1:8">
      <c r="A66" s="4"/>
      <c r="B66" s="4"/>
      <c r="C66" s="4"/>
      <c r="D66" s="4"/>
      <c r="E66" s="4"/>
      <c r="F66" s="4"/>
      <c r="G66" s="4" t="s">
        <v>62</v>
      </c>
      <c r="H66" s="8">
        <v>300</v>
      </c>
    </row>
    <row r="67" spans="1:8">
      <c r="A67" s="4"/>
      <c r="B67" s="4"/>
      <c r="C67" s="4"/>
      <c r="D67" s="4"/>
      <c r="E67" s="4"/>
      <c r="F67" s="4"/>
      <c r="G67" s="4" t="s">
        <v>63</v>
      </c>
      <c r="H67" s="8">
        <v>4356.4799999999996</v>
      </c>
    </row>
    <row r="68" spans="1:8">
      <c r="A68" s="4"/>
      <c r="B68" s="4"/>
      <c r="C68" s="4"/>
      <c r="D68" s="4"/>
      <c r="E68" s="4"/>
      <c r="F68" s="4"/>
      <c r="G68" s="4" t="s">
        <v>64</v>
      </c>
      <c r="H68" s="8">
        <v>74091.72</v>
      </c>
    </row>
    <row r="69" spans="1:8">
      <c r="A69" s="4"/>
      <c r="B69" s="4"/>
      <c r="C69" s="4"/>
      <c r="D69" s="4"/>
      <c r="E69" s="4"/>
      <c r="F69" s="4"/>
      <c r="G69" s="4" t="s">
        <v>65</v>
      </c>
      <c r="H69" s="11">
        <v>500.04</v>
      </c>
    </row>
    <row r="70" spans="1:8">
      <c r="A70" s="4"/>
      <c r="B70" s="4"/>
      <c r="C70" s="4"/>
      <c r="D70" s="4"/>
      <c r="E70" s="4"/>
      <c r="F70" s="4" t="s">
        <v>66</v>
      </c>
      <c r="G70" s="4"/>
      <c r="H70" s="12">
        <f>ROUND(SUM(H61:H69),5)</f>
        <v>94407.24</v>
      </c>
    </row>
    <row r="71" spans="1:8">
      <c r="A71" s="4"/>
      <c r="B71" s="4"/>
      <c r="C71" s="4"/>
      <c r="D71" s="4"/>
      <c r="E71" s="4" t="s">
        <v>67</v>
      </c>
      <c r="F71" s="4"/>
      <c r="G71" s="4"/>
      <c r="H71" s="12">
        <f>ROUND(H53+H60+H70,5)</f>
        <v>197275.92</v>
      </c>
    </row>
    <row r="72" spans="1:8">
      <c r="A72" s="4"/>
      <c r="B72" s="4"/>
      <c r="C72" s="4"/>
      <c r="D72" s="4" t="s">
        <v>68</v>
      </c>
      <c r="E72" s="4"/>
      <c r="F72" s="4"/>
      <c r="G72" s="4"/>
      <c r="H72" s="9">
        <f>ROUND(H47+H52+H71,5)</f>
        <v>214887.96</v>
      </c>
    </row>
    <row r="73" spans="1:8">
      <c r="A73" s="4"/>
      <c r="B73" s="4"/>
      <c r="C73" s="4"/>
      <c r="D73" s="4" t="s">
        <v>69</v>
      </c>
      <c r="E73" s="4"/>
      <c r="F73" s="4"/>
      <c r="G73" s="4"/>
      <c r="H73" s="8"/>
    </row>
    <row r="74" spans="1:8">
      <c r="A74" s="4"/>
      <c r="B74" s="4"/>
      <c r="C74" s="4"/>
      <c r="D74" s="4"/>
      <c r="E74" s="4" t="s">
        <v>70</v>
      </c>
      <c r="F74" s="4"/>
      <c r="G74" s="4"/>
      <c r="H74" s="8"/>
    </row>
    <row r="75" spans="1:8">
      <c r="A75" s="4"/>
      <c r="B75" s="4"/>
      <c r="C75" s="4"/>
      <c r="D75" s="4"/>
      <c r="E75" s="4"/>
      <c r="F75" s="4" t="s">
        <v>71</v>
      </c>
      <c r="G75" s="4"/>
      <c r="H75" s="13">
        <v>5000</v>
      </c>
    </row>
    <row r="76" spans="1:8">
      <c r="A76" s="4"/>
      <c r="B76" s="4"/>
      <c r="C76" s="4"/>
      <c r="D76" s="4"/>
      <c r="E76" s="4" t="s">
        <v>72</v>
      </c>
      <c r="F76" s="4"/>
      <c r="G76" s="4"/>
      <c r="H76" s="11">
        <f>ROUND(SUM(H74:H75),5)</f>
        <v>5000</v>
      </c>
    </row>
    <row r="77" spans="1:8">
      <c r="A77" s="4"/>
      <c r="B77" s="4"/>
      <c r="C77" s="4"/>
      <c r="D77" s="4"/>
      <c r="E77" s="4" t="s">
        <v>73</v>
      </c>
      <c r="F77" s="4"/>
      <c r="G77" s="4"/>
      <c r="H77" s="8"/>
    </row>
    <row r="78" spans="1:8">
      <c r="A78" s="4"/>
      <c r="B78" s="4"/>
      <c r="C78" s="4"/>
      <c r="D78" s="4"/>
      <c r="E78" s="4"/>
      <c r="F78" s="4" t="s">
        <v>74</v>
      </c>
      <c r="G78" s="4"/>
      <c r="H78" s="14">
        <v>2000.04</v>
      </c>
    </row>
    <row r="79" spans="1:8">
      <c r="A79" s="4"/>
      <c r="B79" s="4"/>
      <c r="C79" s="4"/>
      <c r="D79" s="4"/>
      <c r="E79" s="4"/>
      <c r="F79" s="4" t="s">
        <v>75</v>
      </c>
      <c r="G79" s="4"/>
      <c r="H79" s="8">
        <v>999.96</v>
      </c>
    </row>
    <row r="80" spans="1:8">
      <c r="A80" s="4"/>
      <c r="B80" s="4"/>
      <c r="C80" s="4"/>
      <c r="D80" s="4"/>
      <c r="E80" s="4"/>
      <c r="F80" s="4" t="s">
        <v>76</v>
      </c>
      <c r="G80" s="4"/>
      <c r="H80" s="8">
        <v>3000</v>
      </c>
    </row>
    <row r="81" spans="1:8">
      <c r="A81" s="4"/>
      <c r="B81" s="4"/>
      <c r="C81" s="4"/>
      <c r="D81" s="4"/>
      <c r="E81" s="4"/>
      <c r="F81" s="4" t="s">
        <v>77</v>
      </c>
      <c r="G81" s="4"/>
      <c r="H81" s="8">
        <v>600</v>
      </c>
    </row>
    <row r="82" spans="1:8">
      <c r="A82" s="4"/>
      <c r="B82" s="4"/>
      <c r="C82" s="4"/>
      <c r="D82" s="4"/>
      <c r="E82" s="4"/>
      <c r="F82" s="4" t="s">
        <v>78</v>
      </c>
      <c r="G82" s="4"/>
      <c r="H82" s="8">
        <v>500.04</v>
      </c>
    </row>
    <row r="83" spans="1:8">
      <c r="A83" s="4"/>
      <c r="B83" s="4"/>
      <c r="C83" s="4"/>
      <c r="D83" s="4"/>
      <c r="E83" s="4"/>
      <c r="F83" s="4" t="s">
        <v>79</v>
      </c>
      <c r="G83" s="4"/>
      <c r="H83" s="15">
        <v>2000.04</v>
      </c>
    </row>
    <row r="84" spans="1:8">
      <c r="A84" s="4"/>
      <c r="B84" s="4"/>
      <c r="C84" s="4"/>
      <c r="D84" s="4"/>
      <c r="E84" s="4"/>
      <c r="F84" s="4" t="s">
        <v>80</v>
      </c>
      <c r="G84" s="4"/>
      <c r="H84" s="15">
        <v>2000.04</v>
      </c>
    </row>
    <row r="85" spans="1:8">
      <c r="A85" s="4"/>
      <c r="B85" s="4"/>
      <c r="C85" s="4"/>
      <c r="D85" s="4"/>
      <c r="E85" s="4"/>
      <c r="F85" s="4" t="s">
        <v>81</v>
      </c>
      <c r="G85" s="4"/>
      <c r="H85" s="15">
        <v>500.04</v>
      </c>
    </row>
    <row r="86" spans="1:8">
      <c r="A86" s="4"/>
      <c r="B86" s="4"/>
      <c r="C86" s="4"/>
      <c r="D86" s="4"/>
      <c r="E86" s="4"/>
      <c r="F86" s="4" t="s">
        <v>82</v>
      </c>
      <c r="G86" s="4"/>
      <c r="H86" s="15">
        <v>1500</v>
      </c>
    </row>
    <row r="87" spans="1:8">
      <c r="A87" s="4"/>
      <c r="B87" s="4"/>
      <c r="C87" s="4"/>
      <c r="D87" s="4"/>
      <c r="E87" s="4"/>
      <c r="F87" s="4" t="s">
        <v>83</v>
      </c>
      <c r="G87" s="4"/>
      <c r="H87" s="15">
        <v>999.96</v>
      </c>
    </row>
    <row r="88" spans="1:8">
      <c r="A88" s="4"/>
      <c r="B88" s="4"/>
      <c r="C88" s="4"/>
      <c r="D88" s="4"/>
      <c r="E88" s="4"/>
      <c r="F88" s="4" t="s">
        <v>84</v>
      </c>
      <c r="G88" s="4"/>
      <c r="H88" s="8">
        <v>2400</v>
      </c>
    </row>
    <row r="89" spans="1:8">
      <c r="A89" s="4"/>
      <c r="B89" s="4"/>
      <c r="C89" s="4"/>
      <c r="D89" s="4"/>
      <c r="E89" s="4"/>
      <c r="F89" s="4" t="s">
        <v>85</v>
      </c>
      <c r="G89" s="4"/>
      <c r="H89" s="8">
        <v>500.04</v>
      </c>
    </row>
    <row r="90" spans="1:8">
      <c r="A90" s="4"/>
      <c r="B90" s="4"/>
      <c r="C90" s="4"/>
      <c r="D90" s="4"/>
      <c r="E90" s="4"/>
      <c r="F90" s="4" t="s">
        <v>86</v>
      </c>
      <c r="G90" s="4"/>
      <c r="H90" s="8">
        <v>0</v>
      </c>
    </row>
    <row r="91" spans="1:8">
      <c r="A91" s="4"/>
      <c r="B91" s="4"/>
      <c r="C91" s="4"/>
      <c r="D91" s="4"/>
      <c r="E91" s="4"/>
      <c r="F91" s="4" t="s">
        <v>87</v>
      </c>
      <c r="G91" s="4"/>
      <c r="H91" s="15">
        <v>8400</v>
      </c>
    </row>
    <row r="92" spans="1:8">
      <c r="A92" s="4"/>
      <c r="B92" s="4"/>
      <c r="C92" s="4"/>
      <c r="D92" s="4"/>
      <c r="E92" s="4"/>
      <c r="F92" s="4" t="s">
        <v>88</v>
      </c>
      <c r="G92" s="4"/>
      <c r="H92" s="8">
        <v>12000</v>
      </c>
    </row>
    <row r="93" spans="1:8">
      <c r="A93" s="4"/>
      <c r="B93" s="4"/>
      <c r="C93" s="4"/>
      <c r="D93" s="4"/>
      <c r="E93" s="4"/>
      <c r="F93" s="4" t="s">
        <v>89</v>
      </c>
      <c r="G93" s="4"/>
      <c r="H93" s="15">
        <v>3000</v>
      </c>
    </row>
    <row r="94" spans="1:8">
      <c r="A94" s="4"/>
      <c r="B94" s="4"/>
      <c r="C94" s="4"/>
      <c r="D94" s="4"/>
      <c r="E94" s="4"/>
      <c r="F94" s="4" t="s">
        <v>90</v>
      </c>
      <c r="G94" s="4"/>
      <c r="H94" s="15">
        <v>30000</v>
      </c>
    </row>
    <row r="95" spans="1:8">
      <c r="A95" s="4"/>
      <c r="B95" s="4"/>
      <c r="C95" s="4"/>
      <c r="D95" s="4"/>
      <c r="E95" s="4"/>
      <c r="F95" s="4" t="s">
        <v>91</v>
      </c>
      <c r="G95" s="4"/>
      <c r="H95" s="15">
        <v>3000</v>
      </c>
    </row>
    <row r="96" spans="1:8">
      <c r="A96" s="4"/>
      <c r="B96" s="4"/>
      <c r="C96" s="4"/>
      <c r="D96" s="4"/>
      <c r="E96" s="4"/>
      <c r="F96" s="4" t="s">
        <v>92</v>
      </c>
      <c r="G96" s="4"/>
      <c r="H96" s="11">
        <v>1500</v>
      </c>
    </row>
    <row r="97" spans="1:1021">
      <c r="A97" s="4"/>
      <c r="B97" s="4"/>
      <c r="C97" s="4"/>
      <c r="D97" s="4"/>
      <c r="E97" s="4" t="s">
        <v>93</v>
      </c>
      <c r="F97" s="4"/>
      <c r="G97" s="4"/>
      <c r="H97" s="12">
        <f>ROUND(SUM(H77:H96),5)</f>
        <v>74900.160000000003</v>
      </c>
    </row>
    <row r="98" spans="1:1021">
      <c r="A98" s="4"/>
      <c r="B98" s="4"/>
      <c r="C98" s="4"/>
      <c r="D98" s="4" t="s">
        <v>94</v>
      </c>
      <c r="E98" s="4"/>
      <c r="F98" s="4"/>
      <c r="G98" s="4"/>
      <c r="H98" s="16">
        <f>ROUND(H73+H76+H97,5)</f>
        <v>79900.160000000003</v>
      </c>
    </row>
    <row r="99" spans="1:1021">
      <c r="A99" s="4"/>
      <c r="B99" s="4"/>
      <c r="C99" s="4"/>
      <c r="D99" s="4" t="s">
        <v>95</v>
      </c>
      <c r="E99" s="4"/>
      <c r="F99" s="4"/>
      <c r="G99" s="4"/>
      <c r="H99" s="8"/>
    </row>
    <row r="100" spans="1:1021">
      <c r="A100" s="4"/>
      <c r="B100" s="4"/>
      <c r="C100" s="4"/>
      <c r="D100" s="4"/>
      <c r="E100" s="4" t="s">
        <v>96</v>
      </c>
      <c r="F100" s="4"/>
      <c r="G100" s="4"/>
      <c r="H100" s="11">
        <v>2000.04</v>
      </c>
    </row>
    <row r="101" spans="1:1021">
      <c r="A101" s="4"/>
      <c r="B101" s="4"/>
      <c r="C101" s="4"/>
      <c r="D101" s="4" t="s">
        <v>97</v>
      </c>
      <c r="E101" s="4"/>
      <c r="F101" s="4"/>
      <c r="G101" s="4"/>
      <c r="H101" s="12">
        <f>ROUND(SUM(H99:H100),5)</f>
        <v>2000.04</v>
      </c>
    </row>
    <row r="102" spans="1:1021">
      <c r="A102" s="4"/>
      <c r="B102" s="4"/>
      <c r="C102" s="4" t="s">
        <v>98</v>
      </c>
      <c r="D102" s="4"/>
      <c r="E102" s="4"/>
      <c r="F102" s="4"/>
      <c r="G102" s="4"/>
      <c r="H102" s="17">
        <f>ROUND(H16+SUM(H40:H41)+H46+H72+H98+H101,5)</f>
        <v>548326.28</v>
      </c>
    </row>
    <row r="103" spans="1:1021">
      <c r="A103" s="4" t="s">
        <v>99</v>
      </c>
      <c r="B103" s="4"/>
      <c r="C103" s="4"/>
      <c r="D103" s="4"/>
      <c r="E103" s="4"/>
      <c r="F103" s="4"/>
      <c r="G103" s="4"/>
      <c r="H103" s="9">
        <f>ROUND(H6+H15-H102,5)</f>
        <v>-78326.36</v>
      </c>
    </row>
    <row r="104" spans="1:1021">
      <c r="A104" s="4" t="s">
        <v>100</v>
      </c>
      <c r="B104" s="4"/>
      <c r="C104" s="4"/>
      <c r="D104" s="4"/>
      <c r="E104" s="4"/>
      <c r="F104" s="4"/>
      <c r="G104" s="4"/>
      <c r="H104" s="8"/>
    </row>
    <row r="105" spans="1:1021">
      <c r="A105" s="4"/>
      <c r="B105" s="4" t="s">
        <v>101</v>
      </c>
      <c r="C105" s="4"/>
      <c r="D105" s="4"/>
      <c r="E105" s="4"/>
      <c r="F105" s="4"/>
      <c r="G105" s="4"/>
      <c r="H105" s="8"/>
    </row>
    <row r="106" spans="1:1021">
      <c r="A106" s="4"/>
      <c r="B106" s="4"/>
      <c r="C106" s="4" t="s">
        <v>102</v>
      </c>
      <c r="D106" s="4"/>
      <c r="E106" s="4"/>
      <c r="F106" s="4"/>
      <c r="G106" s="4"/>
      <c r="H106" s="8">
        <v>0</v>
      </c>
    </row>
    <row r="107" spans="1:1021">
      <c r="A107" s="4"/>
      <c r="B107" s="4" t="s">
        <v>103</v>
      </c>
      <c r="C107" s="4"/>
      <c r="D107" s="4"/>
      <c r="E107" s="4"/>
      <c r="F107" s="4"/>
      <c r="G107" s="4"/>
      <c r="H107" s="9">
        <f>ROUND(SUM(H105:H106),5)</f>
        <v>0</v>
      </c>
    </row>
    <row r="108" spans="1:1021">
      <c r="A108" s="4" t="s">
        <v>104</v>
      </c>
      <c r="B108" s="4"/>
      <c r="C108" s="4"/>
      <c r="D108" s="4"/>
      <c r="E108" s="4"/>
      <c r="F108" s="4"/>
      <c r="G108" s="4"/>
      <c r="H108" s="18">
        <f>ROUND(H104-H107,5)</f>
        <v>0</v>
      </c>
    </row>
    <row r="109" spans="1:1021" s="2" customFormat="1">
      <c r="A109" s="4"/>
      <c r="B109" s="4"/>
      <c r="C109" s="4"/>
      <c r="D109" s="4"/>
      <c r="E109" s="4"/>
      <c r="F109" s="4"/>
      <c r="G109" s="4"/>
      <c r="H109" s="19">
        <f>ROUND(H103+H108,5)</f>
        <v>-78326.36</v>
      </c>
      <c r="AMG109"/>
    </row>
  </sheetData>
  <pageMargins left="0.7" right="0.7" top="0.75" bottom="0.75" header="0.1" footer="0.3"/>
  <pageSetup firstPageNumber="0" orientation="portrait" horizontalDpi="300" verticalDpi="300"/>
  <headerFooter>
    <oddHeader>&amp;L&amp;"Arial,Bold"&amp;8 11:08 AM
 05/06/20
 Accrual Basis&amp;C&amp;"Arial,Bold"&amp;12 Graduate Teaching Fellows Federation 3544
&amp;14 Profit &amp;&amp; Loss Budget Overview
&amp;10 July 2020 through June 2021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4"/>
  <sheetViews>
    <sheetView topLeftCell="A9" zoomScaleNormal="100" workbookViewId="0">
      <selection activeCell="F15" sqref="F15"/>
    </sheetView>
  </sheetViews>
  <sheetFormatPr defaultRowHeight="15"/>
  <cols>
    <col min="1" max="1" width="11.5703125" style="20"/>
    <col min="2" max="2" width="7.85546875" style="20" customWidth="1"/>
    <col min="3" max="3" width="9.140625" style="20" customWidth="1"/>
    <col min="4" max="4" width="10" style="20" customWidth="1"/>
    <col min="5" max="5" width="10.42578125" style="20" customWidth="1"/>
    <col min="6" max="1025" width="11.5703125" style="20"/>
  </cols>
  <sheetData>
    <row r="1" spans="1:5" ht="57.75">
      <c r="B1" s="21" t="s">
        <v>105</v>
      </c>
      <c r="C1" s="21" t="s">
        <v>106</v>
      </c>
      <c r="D1" s="21" t="s">
        <v>107</v>
      </c>
      <c r="E1" s="21" t="s">
        <v>108</v>
      </c>
    </row>
    <row r="2" spans="1:5" ht="26.85" customHeight="1">
      <c r="A2" s="21" t="s">
        <v>109</v>
      </c>
      <c r="B2" s="1" t="s">
        <v>110</v>
      </c>
      <c r="C2" s="1"/>
      <c r="D2" s="21" t="s">
        <v>111</v>
      </c>
      <c r="E2" s="21" t="s">
        <v>112</v>
      </c>
    </row>
    <row r="3" spans="1:5" ht="29.25">
      <c r="A3" s="21" t="s">
        <v>113</v>
      </c>
      <c r="B3" s="21">
        <v>8000</v>
      </c>
      <c r="C3" s="21">
        <v>5000</v>
      </c>
      <c r="D3" s="21">
        <v>5000</v>
      </c>
      <c r="E3" s="21">
        <v>0</v>
      </c>
    </row>
    <row r="4" spans="1:5" ht="43.5">
      <c r="A4" s="21" t="s">
        <v>114</v>
      </c>
      <c r="B4" s="21">
        <v>2000</v>
      </c>
      <c r="C4" s="21">
        <v>3000</v>
      </c>
      <c r="D4" s="21">
        <v>2000</v>
      </c>
      <c r="E4" s="21">
        <v>1000</v>
      </c>
    </row>
    <row r="5" spans="1:5" ht="29.25">
      <c r="A5" s="21" t="s">
        <v>115</v>
      </c>
      <c r="B5" s="21">
        <v>1000</v>
      </c>
      <c r="C5" s="21">
        <v>1000</v>
      </c>
      <c r="D5" s="21">
        <v>1000</v>
      </c>
      <c r="E5" s="21">
        <v>1000</v>
      </c>
    </row>
    <row r="6" spans="1:5" ht="29.25">
      <c r="A6" s="21" t="s">
        <v>116</v>
      </c>
      <c r="B6" s="21">
        <v>3000</v>
      </c>
      <c r="C6" s="21">
        <v>3000</v>
      </c>
      <c r="D6" s="21">
        <v>3000</v>
      </c>
      <c r="E6" s="21">
        <v>3000</v>
      </c>
    </row>
    <row r="7" spans="1:5" ht="29.25">
      <c r="A7" s="21" t="s">
        <v>117</v>
      </c>
      <c r="B7" s="21">
        <v>600</v>
      </c>
      <c r="C7" s="21">
        <v>600</v>
      </c>
      <c r="D7" s="21">
        <v>600</v>
      </c>
      <c r="E7" s="21">
        <v>600</v>
      </c>
    </row>
    <row r="8" spans="1:5" ht="43.5">
      <c r="A8" s="21" t="s">
        <v>118</v>
      </c>
      <c r="B8" s="21">
        <v>500</v>
      </c>
      <c r="C8" s="21">
        <v>500</v>
      </c>
      <c r="D8" s="21">
        <v>500</v>
      </c>
      <c r="E8" s="21">
        <v>500</v>
      </c>
    </row>
    <row r="9" spans="1:5">
      <c r="A9" s="21" t="s">
        <v>119</v>
      </c>
      <c r="B9" s="21">
        <v>5000</v>
      </c>
      <c r="C9" s="21">
        <v>5000</v>
      </c>
      <c r="D9" s="21">
        <v>2000</v>
      </c>
      <c r="E9" s="21">
        <v>2000</v>
      </c>
    </row>
    <row r="10" spans="1:5">
      <c r="A10" s="21" t="s">
        <v>120</v>
      </c>
      <c r="B10" s="21">
        <v>4000</v>
      </c>
      <c r="C10" s="21">
        <v>5000</v>
      </c>
      <c r="D10" s="21">
        <v>2000</v>
      </c>
      <c r="E10" s="21">
        <v>2000</v>
      </c>
    </row>
    <row r="11" spans="1:5">
      <c r="A11" s="21" t="s">
        <v>121</v>
      </c>
      <c r="B11" s="21">
        <v>1000</v>
      </c>
      <c r="C11" s="21">
        <v>1000</v>
      </c>
      <c r="D11" s="21">
        <v>500</v>
      </c>
      <c r="E11" s="21">
        <v>500</v>
      </c>
    </row>
    <row r="12" spans="1:5" ht="29.25">
      <c r="A12" s="21" t="s">
        <v>122</v>
      </c>
      <c r="B12" s="21">
        <v>2000</v>
      </c>
      <c r="C12" s="21">
        <v>3000</v>
      </c>
      <c r="D12" s="21">
        <v>1500</v>
      </c>
      <c r="E12" s="21">
        <v>1000</v>
      </c>
    </row>
    <row r="13" spans="1:5" ht="29.25">
      <c r="A13" s="21" t="s">
        <v>123</v>
      </c>
      <c r="B13" s="21">
        <v>2000</v>
      </c>
      <c r="C13" s="21">
        <v>2000</v>
      </c>
      <c r="D13" s="21">
        <v>1000</v>
      </c>
      <c r="E13" s="21">
        <v>1000</v>
      </c>
    </row>
    <row r="14" spans="1:5" ht="29.25">
      <c r="A14" s="21" t="s">
        <v>124</v>
      </c>
      <c r="B14" s="21">
        <v>2400</v>
      </c>
      <c r="C14" s="21">
        <v>2400</v>
      </c>
      <c r="D14" s="21">
        <v>2400</v>
      </c>
      <c r="E14" s="21">
        <v>2400</v>
      </c>
    </row>
    <row r="15" spans="1:5" ht="29.25">
      <c r="A15" s="21" t="s">
        <v>125</v>
      </c>
      <c r="B15" s="21">
        <v>500</v>
      </c>
      <c r="C15" s="21">
        <v>500</v>
      </c>
      <c r="D15" s="21">
        <v>500</v>
      </c>
      <c r="E15" s="21">
        <v>500</v>
      </c>
    </row>
    <row r="16" spans="1:5">
      <c r="A16" s="21" t="s">
        <v>126</v>
      </c>
      <c r="B16" s="21">
        <v>0</v>
      </c>
      <c r="C16" s="21">
        <v>0</v>
      </c>
      <c r="D16" s="21">
        <v>0</v>
      </c>
      <c r="E16" s="21">
        <v>0</v>
      </c>
    </row>
    <row r="17" spans="1:5" ht="29.25">
      <c r="A17" s="21" t="s">
        <v>127</v>
      </c>
      <c r="B17" s="21">
        <v>15000</v>
      </c>
      <c r="C17" s="21">
        <v>13000</v>
      </c>
      <c r="D17" s="21">
        <v>8500</v>
      </c>
      <c r="E17" s="21">
        <v>5000</v>
      </c>
    </row>
    <row r="18" spans="1:5" ht="29.25">
      <c r="A18" s="21" t="s">
        <v>128</v>
      </c>
      <c r="B18" s="21">
        <v>13000</v>
      </c>
      <c r="C18" s="21">
        <v>13000</v>
      </c>
      <c r="D18" s="21">
        <v>12000</v>
      </c>
      <c r="E18" s="21">
        <v>10000</v>
      </c>
    </row>
    <row r="19" spans="1:5" ht="29.25">
      <c r="A19" s="21" t="s">
        <v>129</v>
      </c>
      <c r="B19" s="21">
        <v>3000</v>
      </c>
      <c r="C19" s="21">
        <v>4000</v>
      </c>
      <c r="D19" s="21">
        <v>3000</v>
      </c>
      <c r="E19" s="21">
        <v>2000</v>
      </c>
    </row>
    <row r="20" spans="1:5" ht="29.25">
      <c r="A20" s="21" t="s">
        <v>130</v>
      </c>
      <c r="B20" s="21">
        <v>6000</v>
      </c>
      <c r="C20" s="21">
        <v>6000</v>
      </c>
      <c r="D20" s="21">
        <v>3000</v>
      </c>
      <c r="E20" s="21">
        <v>3000</v>
      </c>
    </row>
    <row r="21" spans="1:5" ht="29.25">
      <c r="A21" s="21" t="s">
        <v>131</v>
      </c>
      <c r="B21" s="21">
        <v>1000</v>
      </c>
      <c r="C21" s="21">
        <v>2000</v>
      </c>
      <c r="D21" s="21">
        <v>1500</v>
      </c>
      <c r="E21" s="21">
        <v>1000</v>
      </c>
    </row>
    <row r="22" spans="1:5" ht="29.25">
      <c r="A22" s="21" t="s">
        <v>132</v>
      </c>
      <c r="B22" s="21">
        <v>0</v>
      </c>
      <c r="C22" s="21">
        <v>10000</v>
      </c>
      <c r="D22" s="21">
        <v>30000</v>
      </c>
      <c r="E22" s="21">
        <v>45000</v>
      </c>
    </row>
    <row r="23" spans="1:5">
      <c r="A23" s="21" t="s">
        <v>133</v>
      </c>
      <c r="B23" s="21">
        <v>70000</v>
      </c>
      <c r="C23" s="21">
        <v>80000</v>
      </c>
      <c r="D23" s="21">
        <v>80000</v>
      </c>
      <c r="E23" s="21">
        <v>81500</v>
      </c>
    </row>
    <row r="24" spans="1:5" ht="86.25">
      <c r="A24" s="21" t="s">
        <v>134</v>
      </c>
      <c r="B24" s="22" t="s">
        <v>135</v>
      </c>
      <c r="C24" s="22" t="s">
        <v>136</v>
      </c>
      <c r="D24" s="22" t="s">
        <v>136</v>
      </c>
      <c r="E24" s="22" t="s">
        <v>137</v>
      </c>
    </row>
  </sheetData>
  <mergeCells count="1">
    <mergeCell ref="B2:C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112</vt:i4>
      </vt:variant>
    </vt:vector>
  </HeadingPairs>
  <TitlesOfParts>
    <vt:vector size="114" baseType="lpstr">
      <vt:lpstr>Sheet1</vt:lpstr>
      <vt:lpstr>Sheet2</vt:lpstr>
      <vt:lpstr>Sheet1!Print_Titles</vt:lpstr>
      <vt:lpstr>Sheet1!Print_Titles_0</vt:lpstr>
      <vt:lpstr>Sheet1!QB_COLUMN_76200</vt:lpstr>
      <vt:lpstr>Sheet1!QB_DATA_0</vt:lpstr>
      <vt:lpstr>Sheet1!QB_DATA_1</vt:lpstr>
      <vt:lpstr>Sheet1!QB_DATA_2</vt:lpstr>
      <vt:lpstr>Sheet1!QB_DATA_3</vt:lpstr>
      <vt:lpstr>Sheet1!QB_FORMULA_0</vt:lpstr>
      <vt:lpstr>Sheet1!QB_FORMULA_1</vt:lpstr>
      <vt:lpstr>Sheet1!QB_ROW_100040</vt:lpstr>
      <vt:lpstr>Sheet1!QB_ROW_100340</vt:lpstr>
      <vt:lpstr>Sheet1!QB_ROW_101050</vt:lpstr>
      <vt:lpstr>Sheet1!QB_ROW_101350</vt:lpstr>
      <vt:lpstr>Sheet1!QB_ROW_107060</vt:lpstr>
      <vt:lpstr>Sheet1!QB_ROW_107360</vt:lpstr>
      <vt:lpstr>Sheet1!QB_ROW_108270</vt:lpstr>
      <vt:lpstr>Sheet1!QB_ROW_109270</vt:lpstr>
      <vt:lpstr>Sheet1!QB_ROW_112270</vt:lpstr>
      <vt:lpstr>Sheet1!QB_ROW_113270</vt:lpstr>
      <vt:lpstr>Sheet1!QB_ROW_121060</vt:lpstr>
      <vt:lpstr>Sheet1!QB_ROW_121360</vt:lpstr>
      <vt:lpstr>Sheet1!QB_ROW_122270</vt:lpstr>
      <vt:lpstr>Sheet1!QB_ROW_123270</vt:lpstr>
      <vt:lpstr>Sheet1!QB_ROW_125270</vt:lpstr>
      <vt:lpstr>Sheet1!QB_ROW_126270</vt:lpstr>
      <vt:lpstr>Sheet1!QB_ROW_127270</vt:lpstr>
      <vt:lpstr>Sheet1!QB_ROW_128270</vt:lpstr>
      <vt:lpstr>Sheet1!QB_ROW_129050</vt:lpstr>
      <vt:lpstr>Sheet1!QB_ROW_129350</vt:lpstr>
      <vt:lpstr>Sheet1!QB_ROW_130260</vt:lpstr>
      <vt:lpstr>Sheet1!QB_ROW_131260</vt:lpstr>
      <vt:lpstr>Sheet1!QB_ROW_132270</vt:lpstr>
      <vt:lpstr>Sheet1!QB_ROW_133260</vt:lpstr>
      <vt:lpstr>Sheet1!QB_ROW_144050</vt:lpstr>
      <vt:lpstr>Sheet1!QB_ROW_144350</vt:lpstr>
      <vt:lpstr>Sheet1!QB_ROW_145260</vt:lpstr>
      <vt:lpstr>Sheet1!QB_ROW_146260</vt:lpstr>
      <vt:lpstr>Sheet1!QB_ROW_147260</vt:lpstr>
      <vt:lpstr>Sheet1!QB_ROW_152340</vt:lpstr>
      <vt:lpstr>Sheet1!QB_ROW_155260</vt:lpstr>
      <vt:lpstr>Sheet1!QB_ROW_156260</vt:lpstr>
      <vt:lpstr>Sheet1!QB_ROW_157260</vt:lpstr>
      <vt:lpstr>Sheet1!QB_ROW_158260</vt:lpstr>
      <vt:lpstr>Sheet1!QB_ROW_160260</vt:lpstr>
      <vt:lpstr>Sheet1!QB_ROW_161260</vt:lpstr>
      <vt:lpstr>Sheet1!QB_ROW_168260</vt:lpstr>
      <vt:lpstr>Sheet1!QB_ROW_169050</vt:lpstr>
      <vt:lpstr>Sheet1!QB_ROW_169350</vt:lpstr>
      <vt:lpstr>Sheet1!QB_ROW_172230</vt:lpstr>
      <vt:lpstr>Sheet1!QB_ROW_174260</vt:lpstr>
      <vt:lpstr>Sheet1!QB_ROW_175260</vt:lpstr>
      <vt:lpstr>Sheet1!QB_ROW_176040</vt:lpstr>
      <vt:lpstr>Sheet1!QB_ROW_176340</vt:lpstr>
      <vt:lpstr>Sheet1!QB_ROW_177250</vt:lpstr>
      <vt:lpstr>Sheet1!QB_ROW_184260</vt:lpstr>
      <vt:lpstr>Sheet1!QB_ROW_185260</vt:lpstr>
      <vt:lpstr>Sheet1!QB_ROW_19011</vt:lpstr>
      <vt:lpstr>Sheet1!QB_ROW_190260</vt:lpstr>
      <vt:lpstr>Sheet1!QB_ROW_191270</vt:lpstr>
      <vt:lpstr>Sheet1!QB_ROW_19311</vt:lpstr>
      <vt:lpstr>Sheet1!QB_ROW_194260</vt:lpstr>
      <vt:lpstr>Sheet1!QB_ROW_195270</vt:lpstr>
      <vt:lpstr>Sheet1!QB_ROW_20031</vt:lpstr>
      <vt:lpstr>Sheet1!QB_ROW_202260</vt:lpstr>
      <vt:lpstr>Sheet1!QB_ROW_20331</vt:lpstr>
      <vt:lpstr>Sheet1!QB_ROW_205260</vt:lpstr>
      <vt:lpstr>Sheet1!QB_ROW_206260</vt:lpstr>
      <vt:lpstr>Sheet1!QB_ROW_207260</vt:lpstr>
      <vt:lpstr>Sheet1!QB_ROW_21031</vt:lpstr>
      <vt:lpstr>Sheet1!QB_ROW_21331</vt:lpstr>
      <vt:lpstr>Sheet1!QB_ROW_22011</vt:lpstr>
      <vt:lpstr>Sheet1!QB_ROW_22311</vt:lpstr>
      <vt:lpstr>Sheet1!QB_ROW_24021</vt:lpstr>
      <vt:lpstr>Sheet1!QB_ROW_24321</vt:lpstr>
      <vt:lpstr>Sheet1!QB_ROW_27040</vt:lpstr>
      <vt:lpstr>Sheet1!QB_ROW_27340</vt:lpstr>
      <vt:lpstr>Sheet1!QB_ROW_28250</vt:lpstr>
      <vt:lpstr>Sheet1!QB_ROW_29250</vt:lpstr>
      <vt:lpstr>Sheet1!QB_ROW_31250</vt:lpstr>
      <vt:lpstr>Sheet1!QB_ROW_33250</vt:lpstr>
      <vt:lpstr>Sheet1!QB_ROW_35040</vt:lpstr>
      <vt:lpstr>Sheet1!QB_ROW_35340</vt:lpstr>
      <vt:lpstr>Sheet1!QB_ROW_36250</vt:lpstr>
      <vt:lpstr>Sheet1!QB_ROW_37250</vt:lpstr>
      <vt:lpstr>Sheet1!QB_ROW_38250</vt:lpstr>
      <vt:lpstr>Sheet1!QB_ROW_42040</vt:lpstr>
      <vt:lpstr>Sheet1!QB_ROW_42340</vt:lpstr>
      <vt:lpstr>Sheet1!QB_ROW_43050</vt:lpstr>
      <vt:lpstr>Sheet1!QB_ROW_43350</vt:lpstr>
      <vt:lpstr>Sheet1!QB_ROW_44260</vt:lpstr>
      <vt:lpstr>Sheet1!QB_ROW_48260</vt:lpstr>
      <vt:lpstr>Sheet1!QB_ROW_49260</vt:lpstr>
      <vt:lpstr>Sheet1!QB_ROW_51260</vt:lpstr>
      <vt:lpstr>Sheet1!QB_ROW_54260</vt:lpstr>
      <vt:lpstr>Sheet1!QB_ROW_56260</vt:lpstr>
      <vt:lpstr>Sheet1!QB_ROW_57260</vt:lpstr>
      <vt:lpstr>Sheet1!QB_ROW_62260</vt:lpstr>
      <vt:lpstr>Sheet1!QB_ROW_64260</vt:lpstr>
      <vt:lpstr>Sheet1!QB_ROW_65260</vt:lpstr>
      <vt:lpstr>Sheet1!QB_ROW_66050</vt:lpstr>
      <vt:lpstr>Sheet1!QB_ROW_66350</vt:lpstr>
      <vt:lpstr>Sheet1!QB_ROW_67260</vt:lpstr>
      <vt:lpstr>Sheet1!QB_ROW_70040</vt:lpstr>
      <vt:lpstr>Sheet1!QB_ROW_70340</vt:lpstr>
      <vt:lpstr>Sheet1!QB_ROW_71050</vt:lpstr>
      <vt:lpstr>Sheet1!QB_ROW_71350</vt:lpstr>
      <vt:lpstr>Sheet1!QB_ROW_72260</vt:lpstr>
      <vt:lpstr>Sheet1!QB_ROW_81260</vt:lpstr>
      <vt:lpstr>Sheet1!QB_ROW_82260</vt:lpstr>
      <vt:lpstr>Sheet1!QB_ROW_85260</vt:lpstr>
      <vt:lpstr>Sheet1!QB_ROW_86260</vt:lpstr>
      <vt:lpstr>Sheet1!QB_ROW_86321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GTFF 3544</dc:creator>
  <dc:description/>
  <cp:lastModifiedBy>GTFF Treasurer</cp:lastModifiedBy>
  <cp:revision>3</cp:revision>
  <dcterms:created xsi:type="dcterms:W3CDTF">2020-05-06T18:08:38Z</dcterms:created>
  <dcterms:modified xsi:type="dcterms:W3CDTF">2023-02-22T21:58:35Z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